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H75" i="1"/>
  <c r="G75" i="1"/>
  <c r="F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H49" i="1"/>
  <c r="G49" i="1"/>
  <c r="F49" i="1"/>
  <c r="E49" i="1"/>
  <c r="D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H39" i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H19" i="1"/>
  <c r="G19" i="1"/>
  <c r="F19" i="1"/>
  <c r="E19" i="1"/>
  <c r="D19" i="1"/>
  <c r="I18" i="1"/>
  <c r="F18" i="1"/>
  <c r="I17" i="1"/>
  <c r="F17" i="1"/>
  <c r="I16" i="1"/>
  <c r="F16" i="1"/>
  <c r="I15" i="1"/>
  <c r="F14" i="1"/>
  <c r="I14" i="1" s="1"/>
  <c r="F13" i="1"/>
  <c r="I13" i="1" s="1"/>
  <c r="F12" i="1"/>
  <c r="I12" i="1" s="1"/>
  <c r="H11" i="1"/>
  <c r="H83" i="1" s="1"/>
  <c r="G11" i="1"/>
  <c r="G83" i="1" s="1"/>
  <c r="F11" i="1"/>
  <c r="F83" i="1" s="1"/>
  <c r="E11" i="1"/>
  <c r="E83" i="1" s="1"/>
  <c r="D11" i="1"/>
  <c r="D83" i="1" s="1"/>
  <c r="B5" i="1"/>
  <c r="B2" i="1"/>
  <c r="I11" i="1" l="1"/>
  <c r="I75" i="1"/>
  <c r="O58" i="1"/>
  <c r="O57" i="1"/>
  <c r="O56" i="1"/>
  <c r="O55" i="1"/>
  <c r="O54" i="1"/>
  <c r="O53" i="1"/>
  <c r="O52" i="1"/>
  <c r="O51" i="1"/>
  <c r="O50" i="1"/>
  <c r="N49" i="1"/>
  <c r="I83" i="1" l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<sst xmlns="http://schemas.openxmlformats.org/spreadsheetml/2006/main" count="86" uniqueCount="86">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</sst>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4" fontId="2" fillId="0" borderId="0" xfId="0" applyNumberFormat="1" applyFont="1"/>
    <xf numFmtId="0" fontId="2" fillId="0" borderId="0" xfId="0" applyFont="1" applyBorder="1"/>
    <xf numFmtId="164" fontId="9" fillId="0" borderId="17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vertical="center" wrapText="1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Fill="1" applyBorder="1"/>
    <xf numFmtId="43" fontId="2" fillId="0" borderId="0" xfId="0" applyNumberFormat="1" applyFont="1" applyBorder="1"/>
    <xf numFmtId="10" fontId="2" fillId="0" borderId="0" xfId="2" applyNumberFormat="1" applyFont="1" applyBorder="1"/>
    <xf numFmtId="4" fontId="2" fillId="0" borderId="0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1775113</xdr:colOff>
      <xdr:row>87</xdr:row>
      <xdr:rowOff>0</xdr:rowOff>
    </xdr:from>
    <xdr:to>
      <xdr:col>3</xdr:col>
      <xdr:colOff>613518</xdr:colOff>
      <xdr:row>91</xdr:row>
      <xdr:rowOff>21609</xdr:rowOff>
    </xdr:to>
    <xdr:sp macro="" textlink="">
      <xdr:nvSpPr>
        <xdr:cNvPr id="6" name="5 CuadroTexto">
          <a:extLst/>
        </xdr:cNvPr>
        <xdr:cNvSpPr txBox="1"/>
      </xdr:nvSpPr>
      <xdr:spPr>
        <a:xfrm>
          <a:off x="2641022" y="15872114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4</xdr:col>
      <xdr:colOff>86591</xdr:colOff>
      <xdr:row>87</xdr:row>
      <xdr:rowOff>0</xdr:rowOff>
    </xdr:from>
    <xdr:to>
      <xdr:col>6</xdr:col>
      <xdr:colOff>891338</xdr:colOff>
      <xdr:row>91</xdr:row>
      <xdr:rowOff>54764</xdr:rowOff>
    </xdr:to>
    <xdr:sp macro="" textlink="">
      <xdr:nvSpPr>
        <xdr:cNvPr id="7" name="8 CuadroTexto">
          <a:extLst/>
        </xdr:cNvPr>
        <xdr:cNvSpPr txBox="1"/>
      </xdr:nvSpPr>
      <xdr:spPr>
        <a:xfrm>
          <a:off x="5896841" y="15872114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31 de marzo de 2021</v>
          </cell>
        </row>
      </sheetData>
      <sheetData sheetId="8">
        <row r="4">
          <cell r="B4" t="str">
            <v xml:space="preserve">TECNOLÓGICO DE ESTUDIOS SUPERIORES DE CHIMALHUACÁN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H88" sqref="H88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>
      <c r="B1" s="31"/>
      <c r="C1" s="31"/>
      <c r="D1" s="31"/>
      <c r="E1" s="31"/>
      <c r="F1" s="31"/>
      <c r="G1" s="31"/>
      <c r="H1" s="31"/>
      <c r="I1" s="31"/>
    </row>
    <row r="2" spans="2:13" ht="16.5" customHeight="1" x14ac:dyDescent="0.15">
      <c r="B2" s="39" t="str">
        <f>+[1]INGRESOS!B4</f>
        <v xml:space="preserve">TECNOLÓGICO DE ESTUDIOS SUPERIORES DE CHIMALHUACÁN (TESCHI) </v>
      </c>
      <c r="C2" s="40"/>
      <c r="D2" s="40"/>
      <c r="E2" s="40"/>
      <c r="F2" s="40"/>
      <c r="G2" s="40"/>
      <c r="H2" s="40"/>
      <c r="I2" s="41"/>
      <c r="J2" s="31"/>
    </row>
    <row r="3" spans="2:13" ht="16.5" customHeight="1" x14ac:dyDescent="0.15">
      <c r="B3" s="42" t="s">
        <v>0</v>
      </c>
      <c r="C3" s="43"/>
      <c r="D3" s="43"/>
      <c r="E3" s="43"/>
      <c r="F3" s="43"/>
      <c r="G3" s="43"/>
      <c r="H3" s="43"/>
      <c r="I3" s="44"/>
      <c r="J3" s="31"/>
    </row>
    <row r="4" spans="2:13" ht="16.5" customHeight="1" x14ac:dyDescent="0.15">
      <c r="B4" s="45" t="s">
        <v>1</v>
      </c>
      <c r="C4" s="46"/>
      <c r="D4" s="46"/>
      <c r="E4" s="46"/>
      <c r="F4" s="46"/>
      <c r="G4" s="46"/>
      <c r="H4" s="46"/>
      <c r="I4" s="47"/>
      <c r="J4" s="31"/>
    </row>
    <row r="5" spans="2:13" ht="16.5" customHeight="1" x14ac:dyDescent="0.15">
      <c r="B5" s="45" t="str">
        <f>+'[1]ANALITICO ING'!B4:J4</f>
        <v>Del 1 de enero al 31 de marzo de 2021</v>
      </c>
      <c r="C5" s="46"/>
      <c r="D5" s="46"/>
      <c r="E5" s="46"/>
      <c r="F5" s="46"/>
      <c r="G5" s="46"/>
      <c r="H5" s="46"/>
      <c r="I5" s="47"/>
      <c r="J5" s="31"/>
    </row>
    <row r="6" spans="2:13" ht="16.5" customHeight="1" thickBot="1" x14ac:dyDescent="0.2">
      <c r="B6" s="48" t="s">
        <v>85</v>
      </c>
      <c r="C6" s="49"/>
      <c r="D6" s="49"/>
      <c r="E6" s="49"/>
      <c r="F6" s="49"/>
      <c r="G6" s="49"/>
      <c r="H6" s="49"/>
      <c r="I6" s="50"/>
      <c r="J6" s="31"/>
    </row>
    <row r="7" spans="2:13" ht="9.75" customHeight="1" thickBot="1" x14ac:dyDescent="0.2">
      <c r="B7" s="2"/>
      <c r="C7" s="2"/>
      <c r="D7" s="2"/>
      <c r="E7" s="2"/>
      <c r="F7" s="2"/>
      <c r="G7" s="2"/>
      <c r="H7" s="2"/>
      <c r="I7" s="2"/>
      <c r="J7" s="31"/>
    </row>
    <row r="8" spans="2:13" ht="13.5" customHeight="1" thickBot="1" x14ac:dyDescent="0.2">
      <c r="B8" s="53" t="s">
        <v>2</v>
      </c>
      <c r="C8" s="54"/>
      <c r="D8" s="34" t="s">
        <v>3</v>
      </c>
      <c r="E8" s="35"/>
      <c r="F8" s="35"/>
      <c r="G8" s="35"/>
      <c r="H8" s="36"/>
      <c r="I8" s="37" t="s">
        <v>4</v>
      </c>
      <c r="J8" s="31"/>
    </row>
    <row r="9" spans="2:13" ht="24.75" customHeight="1" thickBot="1" x14ac:dyDescent="0.2">
      <c r="B9" s="55"/>
      <c r="C9" s="56"/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8"/>
      <c r="J9" s="31"/>
    </row>
    <row r="10" spans="2:13" ht="14.25" customHeight="1" thickBot="1" x14ac:dyDescent="0.2">
      <c r="B10" s="57"/>
      <c r="C10" s="58"/>
      <c r="D10" s="5">
        <v>1</v>
      </c>
      <c r="E10" s="5">
        <v>2</v>
      </c>
      <c r="F10" s="5" t="s">
        <v>10</v>
      </c>
      <c r="G10" s="5">
        <v>4</v>
      </c>
      <c r="H10" s="5">
        <v>5</v>
      </c>
      <c r="I10" s="5" t="s">
        <v>11</v>
      </c>
      <c r="J10" s="31"/>
    </row>
    <row r="11" spans="2:13" ht="14.25" customHeight="1" x14ac:dyDescent="0.15">
      <c r="B11" s="59" t="s">
        <v>12</v>
      </c>
      <c r="C11" s="60"/>
      <c r="D11" s="6">
        <f t="shared" ref="D11:I11" si="0">SUM(D12:D18)</f>
        <v>80290.69</v>
      </c>
      <c r="E11" s="6">
        <f t="shared" si="0"/>
        <v>-7.1054273576010019E-14</v>
      </c>
      <c r="F11" s="6">
        <f t="shared" si="0"/>
        <v>70730.89</v>
      </c>
      <c r="G11" s="6">
        <f t="shared" si="0"/>
        <v>19463.010000000002</v>
      </c>
      <c r="H11" s="6">
        <f t="shared" si="0"/>
        <v>19463.010000000002</v>
      </c>
      <c r="I11" s="7">
        <f t="shared" si="0"/>
        <v>51267.88</v>
      </c>
      <c r="J11" s="31"/>
      <c r="K11" s="8"/>
    </row>
    <row r="12" spans="2:13" ht="14.25" customHeight="1" x14ac:dyDescent="0.15">
      <c r="B12" s="9"/>
      <c r="C12" s="10" t="s">
        <v>13</v>
      </c>
      <c r="D12" s="11">
        <v>43246.58</v>
      </c>
      <c r="E12" s="12">
        <v>-477.25</v>
      </c>
      <c r="F12" s="11">
        <f t="shared" ref="F12:F18" si="1">D12+E12</f>
        <v>42769.33</v>
      </c>
      <c r="G12" s="23">
        <v>10116.120000000001</v>
      </c>
      <c r="H12" s="23">
        <v>10116.120000000001</v>
      </c>
      <c r="I12" s="13">
        <f t="shared" ref="I12:I18" si="2">F12-G12</f>
        <v>32653.21</v>
      </c>
      <c r="J12" s="31"/>
      <c r="K12" s="14"/>
      <c r="M12" s="15"/>
    </row>
    <row r="13" spans="2:13" ht="14.25" customHeight="1" x14ac:dyDescent="0.15">
      <c r="B13" s="9"/>
      <c r="C13" s="10" t="s">
        <v>14</v>
      </c>
      <c r="D13" s="11">
        <v>1225.77</v>
      </c>
      <c r="E13" s="12">
        <v>33.159999999999997</v>
      </c>
      <c r="F13" s="11">
        <f t="shared" si="1"/>
        <v>1258.93</v>
      </c>
      <c r="G13" s="32">
        <v>339.6</v>
      </c>
      <c r="H13" s="32">
        <v>339.6</v>
      </c>
      <c r="I13" s="13">
        <f t="shared" si="2"/>
        <v>919.33</v>
      </c>
      <c r="J13" s="31"/>
      <c r="M13" s="15"/>
    </row>
    <row r="14" spans="2:13" ht="14.25" customHeight="1" x14ac:dyDescent="0.15">
      <c r="B14" s="9"/>
      <c r="C14" s="10" t="s">
        <v>15</v>
      </c>
      <c r="D14" s="16">
        <v>16270.15</v>
      </c>
      <c r="E14" s="17">
        <v>-115.32</v>
      </c>
      <c r="F14" s="16">
        <f t="shared" si="1"/>
        <v>16154.83</v>
      </c>
      <c r="G14" s="23">
        <v>4696.42</v>
      </c>
      <c r="H14" s="23">
        <v>4696.42</v>
      </c>
      <c r="I14" s="18">
        <f>F14-G14</f>
        <v>11458.41</v>
      </c>
      <c r="J14" s="61"/>
      <c r="K14" s="19"/>
      <c r="M14" s="15"/>
    </row>
    <row r="15" spans="2:13" ht="14.25" customHeight="1" x14ac:dyDescent="0.15">
      <c r="B15" s="9"/>
      <c r="C15" s="10" t="s">
        <v>16</v>
      </c>
      <c r="D15" s="11">
        <v>9559.7999999999993</v>
      </c>
      <c r="E15" s="12">
        <v>465.93</v>
      </c>
      <c r="F15" s="11">
        <v>465.93</v>
      </c>
      <c r="G15" s="23">
        <v>2778.82</v>
      </c>
      <c r="H15" s="23">
        <v>2778.82</v>
      </c>
      <c r="I15" s="13">
        <f t="shared" si="2"/>
        <v>-2312.8900000000003</v>
      </c>
      <c r="J15" s="31"/>
      <c r="M15" s="15"/>
    </row>
    <row r="16" spans="2:13" ht="14.25" customHeight="1" x14ac:dyDescent="0.15">
      <c r="B16" s="9"/>
      <c r="C16" s="10" t="s">
        <v>17</v>
      </c>
      <c r="D16" s="11">
        <v>9894.1299999999992</v>
      </c>
      <c r="E16" s="12">
        <v>93.48</v>
      </c>
      <c r="F16" s="11">
        <f t="shared" si="1"/>
        <v>9987.6099999999988</v>
      </c>
      <c r="G16" s="23">
        <v>1532.05</v>
      </c>
      <c r="H16" s="23">
        <v>1532.05</v>
      </c>
      <c r="I16" s="13">
        <f t="shared" si="2"/>
        <v>8455.56</v>
      </c>
      <c r="J16" s="31"/>
      <c r="M16" s="15"/>
    </row>
    <row r="17" spans="2:13" ht="14.25" customHeight="1" x14ac:dyDescent="0.15">
      <c r="B17" s="9"/>
      <c r="C17" s="10" t="s">
        <v>18</v>
      </c>
      <c r="D17" s="11">
        <v>0</v>
      </c>
      <c r="E17" s="12">
        <v>0</v>
      </c>
      <c r="F17" s="11">
        <f t="shared" si="1"/>
        <v>0</v>
      </c>
      <c r="G17" s="23">
        <v>0</v>
      </c>
      <c r="H17" s="23">
        <v>0</v>
      </c>
      <c r="I17" s="13">
        <f t="shared" si="2"/>
        <v>0</v>
      </c>
      <c r="J17" s="31"/>
      <c r="M17" s="15"/>
    </row>
    <row r="18" spans="2:13" ht="14.25" customHeight="1" x14ac:dyDescent="0.15">
      <c r="B18" s="9"/>
      <c r="C18" s="10" t="s">
        <v>19</v>
      </c>
      <c r="D18" s="11">
        <v>94.26</v>
      </c>
      <c r="E18" s="12">
        <v>0</v>
      </c>
      <c r="F18" s="11">
        <f t="shared" si="1"/>
        <v>94.26</v>
      </c>
      <c r="G18" s="23">
        <v>0</v>
      </c>
      <c r="H18" s="23">
        <v>0</v>
      </c>
      <c r="I18" s="13">
        <f t="shared" si="2"/>
        <v>94.26</v>
      </c>
      <c r="J18" s="31"/>
      <c r="M18" s="15"/>
    </row>
    <row r="19" spans="2:13" ht="14.25" customHeight="1" x14ac:dyDescent="0.15">
      <c r="B19" s="51" t="s">
        <v>20</v>
      </c>
      <c r="C19" s="52"/>
      <c r="D19" s="20">
        <f t="shared" ref="D19:I19" si="3">SUM(D20:D28)</f>
        <v>17081.36</v>
      </c>
      <c r="E19" s="20">
        <f t="shared" si="3"/>
        <v>-1.0000000000005116E-2</v>
      </c>
      <c r="F19" s="20">
        <f t="shared" si="3"/>
        <v>17081.350000000002</v>
      </c>
      <c r="G19" s="20">
        <f t="shared" si="3"/>
        <v>1312.4099999999999</v>
      </c>
      <c r="H19" s="20">
        <f t="shared" si="3"/>
        <v>1312.4099999999999</v>
      </c>
      <c r="I19" s="21">
        <f t="shared" si="3"/>
        <v>15768.94</v>
      </c>
      <c r="J19" s="31"/>
      <c r="K19" s="8"/>
    </row>
    <row r="20" spans="2:13" ht="22.5" x14ac:dyDescent="0.15">
      <c r="B20" s="9"/>
      <c r="C20" s="10" t="s">
        <v>21</v>
      </c>
      <c r="D20" s="11">
        <v>2250.42</v>
      </c>
      <c r="E20" s="12">
        <v>27.4</v>
      </c>
      <c r="F20" s="11">
        <f>D20+E20</f>
        <v>2277.8200000000002</v>
      </c>
      <c r="G20" s="12">
        <v>670.57</v>
      </c>
      <c r="H20" s="12">
        <v>670.57</v>
      </c>
      <c r="I20" s="13">
        <f>F20-G20</f>
        <v>1607.25</v>
      </c>
      <c r="J20" s="31"/>
    </row>
    <row r="21" spans="2:13" ht="14.25" customHeight="1" x14ac:dyDescent="0.15">
      <c r="B21" s="9"/>
      <c r="C21" s="10" t="s">
        <v>22</v>
      </c>
      <c r="D21" s="11">
        <v>207.84</v>
      </c>
      <c r="E21" s="12">
        <v>0</v>
      </c>
      <c r="F21" s="11">
        <f t="shared" ref="F21:F28" si="4">D21+E21</f>
        <v>207.84</v>
      </c>
      <c r="G21" s="12">
        <v>26.21</v>
      </c>
      <c r="H21" s="12">
        <v>26.21</v>
      </c>
      <c r="I21" s="13">
        <f t="shared" ref="I21:I28" si="5">F21-G21</f>
        <v>181.63</v>
      </c>
      <c r="J21" s="31"/>
    </row>
    <row r="22" spans="2:13" ht="14.25" customHeight="1" x14ac:dyDescent="0.15">
      <c r="B22" s="9"/>
      <c r="C22" s="10" t="s">
        <v>23</v>
      </c>
      <c r="D22" s="11">
        <v>0</v>
      </c>
      <c r="E22" s="12">
        <v>0</v>
      </c>
      <c r="F22" s="11">
        <f t="shared" si="4"/>
        <v>0</v>
      </c>
      <c r="G22" s="12">
        <v>0</v>
      </c>
      <c r="H22" s="12">
        <v>0</v>
      </c>
      <c r="I22" s="13">
        <f t="shared" si="5"/>
        <v>0</v>
      </c>
      <c r="J22" s="31"/>
    </row>
    <row r="23" spans="2:13" ht="14.25" customHeight="1" x14ac:dyDescent="0.15">
      <c r="B23" s="9"/>
      <c r="C23" s="10" t="s">
        <v>24</v>
      </c>
      <c r="D23" s="11">
        <v>12486.95</v>
      </c>
      <c r="E23" s="12">
        <v>-39.28</v>
      </c>
      <c r="F23" s="11">
        <f t="shared" si="4"/>
        <v>12447.67</v>
      </c>
      <c r="G23" s="12">
        <v>397.53</v>
      </c>
      <c r="H23" s="12">
        <v>397.53</v>
      </c>
      <c r="I23" s="13">
        <f t="shared" si="5"/>
        <v>12050.14</v>
      </c>
      <c r="J23" s="31"/>
    </row>
    <row r="24" spans="2:13" ht="14.25" customHeight="1" x14ac:dyDescent="0.15">
      <c r="B24" s="9"/>
      <c r="C24" s="10" t="s">
        <v>25</v>
      </c>
      <c r="D24" s="11">
        <v>389.72</v>
      </c>
      <c r="E24" s="12">
        <v>97.61</v>
      </c>
      <c r="F24" s="11">
        <f t="shared" si="4"/>
        <v>487.33000000000004</v>
      </c>
      <c r="G24" s="12">
        <v>147.08000000000001</v>
      </c>
      <c r="H24" s="12">
        <v>147.08000000000001</v>
      </c>
      <c r="I24" s="13">
        <f t="shared" si="5"/>
        <v>340.25</v>
      </c>
      <c r="J24" s="31"/>
    </row>
    <row r="25" spans="2:13" ht="14.25" customHeight="1" x14ac:dyDescent="0.15">
      <c r="B25" s="9"/>
      <c r="C25" s="10" t="s">
        <v>26</v>
      </c>
      <c r="D25" s="11">
        <v>173.6</v>
      </c>
      <c r="E25" s="12">
        <v>0</v>
      </c>
      <c r="F25" s="11">
        <f>D25+E25</f>
        <v>173.6</v>
      </c>
      <c r="G25" s="12">
        <v>28.93</v>
      </c>
      <c r="H25" s="12">
        <v>28.93</v>
      </c>
      <c r="I25" s="13">
        <f t="shared" si="5"/>
        <v>144.66999999999999</v>
      </c>
      <c r="J25" s="31"/>
    </row>
    <row r="26" spans="2:13" ht="14.25" customHeight="1" x14ac:dyDescent="0.15">
      <c r="B26" s="9"/>
      <c r="C26" s="10" t="s">
        <v>27</v>
      </c>
      <c r="D26" s="11">
        <v>733.19</v>
      </c>
      <c r="E26" s="12">
        <v>-5.74</v>
      </c>
      <c r="F26" s="11">
        <f t="shared" si="4"/>
        <v>727.45</v>
      </c>
      <c r="G26" s="12">
        <v>42.09</v>
      </c>
      <c r="H26" s="12">
        <v>42.09</v>
      </c>
      <c r="I26" s="13">
        <f t="shared" si="5"/>
        <v>685.36</v>
      </c>
      <c r="J26" s="31"/>
    </row>
    <row r="27" spans="2:13" ht="14.25" customHeight="1" x14ac:dyDescent="0.15">
      <c r="B27" s="9"/>
      <c r="C27" s="10" t="s">
        <v>28</v>
      </c>
      <c r="D27" s="11">
        <v>0</v>
      </c>
      <c r="E27" s="12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  <c r="J27" s="31"/>
    </row>
    <row r="28" spans="2:13" ht="14.25" customHeight="1" x14ac:dyDescent="0.15">
      <c r="B28" s="9"/>
      <c r="C28" s="10" t="s">
        <v>29</v>
      </c>
      <c r="D28" s="11">
        <v>839.64</v>
      </c>
      <c r="E28" s="12">
        <v>-80</v>
      </c>
      <c r="F28" s="11">
        <f t="shared" si="4"/>
        <v>759.64</v>
      </c>
      <c r="G28" s="12">
        <v>0</v>
      </c>
      <c r="H28" s="12">
        <v>0</v>
      </c>
      <c r="I28" s="13">
        <f t="shared" si="5"/>
        <v>759.64</v>
      </c>
      <c r="J28" s="31"/>
    </row>
    <row r="29" spans="2:13" ht="14.25" customHeight="1" x14ac:dyDescent="0.15">
      <c r="B29" s="51" t="s">
        <v>30</v>
      </c>
      <c r="C29" s="52"/>
      <c r="D29" s="20">
        <f t="shared" ref="D29:I29" si="6">SUM(D30:D38)</f>
        <v>14156.079999999998</v>
      </c>
      <c r="E29" s="20">
        <f t="shared" si="6"/>
        <v>-27.929999999999993</v>
      </c>
      <c r="F29" s="20">
        <f t="shared" si="6"/>
        <v>14128.15</v>
      </c>
      <c r="G29" s="20">
        <f t="shared" si="6"/>
        <v>3220.59</v>
      </c>
      <c r="H29" s="20">
        <f t="shared" si="6"/>
        <v>3220.59</v>
      </c>
      <c r="I29" s="21">
        <f t="shared" si="6"/>
        <v>10907.56</v>
      </c>
      <c r="J29" s="31"/>
      <c r="K29" s="8"/>
    </row>
    <row r="30" spans="2:13" ht="14.25" customHeight="1" x14ac:dyDescent="0.15">
      <c r="B30" s="9"/>
      <c r="C30" s="10" t="s">
        <v>31</v>
      </c>
      <c r="D30" s="11">
        <v>1921.63</v>
      </c>
      <c r="E30" s="12">
        <v>-32.26</v>
      </c>
      <c r="F30" s="11">
        <f>D30+E30</f>
        <v>1889.3700000000001</v>
      </c>
      <c r="G30" s="12">
        <v>394.12</v>
      </c>
      <c r="H30" s="12">
        <v>394.12</v>
      </c>
      <c r="I30" s="13">
        <f t="shared" ref="I30:I38" si="7">F30-G30</f>
        <v>1495.25</v>
      </c>
      <c r="J30" s="31"/>
    </row>
    <row r="31" spans="2:13" ht="14.25" customHeight="1" x14ac:dyDescent="0.15">
      <c r="B31" s="9"/>
      <c r="C31" s="33" t="s">
        <v>32</v>
      </c>
      <c r="D31" s="11">
        <v>9</v>
      </c>
      <c r="E31" s="12">
        <v>0</v>
      </c>
      <c r="F31" s="11">
        <f t="shared" ref="F31:F37" si="8">D31+E31</f>
        <v>9</v>
      </c>
      <c r="G31" s="12">
        <v>0</v>
      </c>
      <c r="H31" s="12">
        <v>0</v>
      </c>
      <c r="I31" s="13">
        <f t="shared" si="7"/>
        <v>9</v>
      </c>
      <c r="J31" s="31"/>
    </row>
    <row r="32" spans="2:13" ht="14.25" customHeight="1" x14ac:dyDescent="0.15">
      <c r="B32" s="9"/>
      <c r="C32" s="10" t="s">
        <v>33</v>
      </c>
      <c r="D32" s="11">
        <v>5204.32</v>
      </c>
      <c r="E32" s="12">
        <v>-30.82</v>
      </c>
      <c r="F32" s="11">
        <f t="shared" si="8"/>
        <v>5173.5</v>
      </c>
      <c r="G32" s="12">
        <v>1258.33</v>
      </c>
      <c r="H32" s="12">
        <v>1258.33</v>
      </c>
      <c r="I32" s="13">
        <f t="shared" si="7"/>
        <v>3915.17</v>
      </c>
      <c r="J32" s="31"/>
    </row>
    <row r="33" spans="2:10" ht="14.25" customHeight="1" x14ac:dyDescent="0.15">
      <c r="B33" s="9"/>
      <c r="C33" s="33" t="s">
        <v>34</v>
      </c>
      <c r="D33" s="11">
        <v>728.35</v>
      </c>
      <c r="E33" s="12">
        <v>3.96</v>
      </c>
      <c r="F33" s="11">
        <f t="shared" si="8"/>
        <v>732.31000000000006</v>
      </c>
      <c r="G33" s="12">
        <v>153.31</v>
      </c>
      <c r="H33" s="12">
        <v>153.31</v>
      </c>
      <c r="I33" s="13">
        <f t="shared" si="7"/>
        <v>579</v>
      </c>
      <c r="J33" s="31"/>
    </row>
    <row r="34" spans="2:10" ht="14.25" customHeight="1" x14ac:dyDescent="0.15">
      <c r="B34" s="9"/>
      <c r="C34" s="10" t="s">
        <v>35</v>
      </c>
      <c r="D34" s="11">
        <v>5736.68</v>
      </c>
      <c r="E34" s="12">
        <v>59.27</v>
      </c>
      <c r="F34" s="11">
        <f t="shared" si="8"/>
        <v>5795.9500000000007</v>
      </c>
      <c r="G34" s="12">
        <v>1369.21</v>
      </c>
      <c r="H34" s="12">
        <v>1369.21</v>
      </c>
      <c r="I34" s="13">
        <f t="shared" si="7"/>
        <v>4426.7400000000007</v>
      </c>
      <c r="J34" s="31"/>
    </row>
    <row r="35" spans="2:10" ht="14.25" customHeight="1" x14ac:dyDescent="0.15">
      <c r="B35" s="9"/>
      <c r="C35" s="10" t="s">
        <v>36</v>
      </c>
      <c r="D35" s="11">
        <v>20.89</v>
      </c>
      <c r="E35" s="12">
        <v>0</v>
      </c>
      <c r="F35" s="11">
        <f t="shared" si="8"/>
        <v>20.89</v>
      </c>
      <c r="G35" s="12">
        <v>0.34</v>
      </c>
      <c r="H35" s="12">
        <v>0.34</v>
      </c>
      <c r="I35" s="13">
        <f>F35-G35</f>
        <v>20.55</v>
      </c>
      <c r="J35" s="31"/>
    </row>
    <row r="36" spans="2:10" ht="14.25" customHeight="1" x14ac:dyDescent="0.15">
      <c r="B36" s="9"/>
      <c r="C36" s="10" t="s">
        <v>37</v>
      </c>
      <c r="D36" s="11">
        <v>54.59</v>
      </c>
      <c r="E36" s="12">
        <v>13.12</v>
      </c>
      <c r="F36" s="11">
        <f t="shared" si="8"/>
        <v>67.710000000000008</v>
      </c>
      <c r="G36" s="12">
        <v>22.88</v>
      </c>
      <c r="H36" s="12">
        <v>22.88</v>
      </c>
      <c r="I36" s="13">
        <f t="shared" si="7"/>
        <v>44.830000000000013</v>
      </c>
      <c r="J36" s="31"/>
    </row>
    <row r="37" spans="2:10" ht="14.25" customHeight="1" x14ac:dyDescent="0.15">
      <c r="B37" s="9"/>
      <c r="C37" s="10" t="s">
        <v>38</v>
      </c>
      <c r="D37" s="11">
        <v>295.63</v>
      </c>
      <c r="E37" s="12">
        <v>-15.89</v>
      </c>
      <c r="F37" s="11">
        <f t="shared" si="8"/>
        <v>279.74</v>
      </c>
      <c r="G37" s="12">
        <v>0</v>
      </c>
      <c r="H37" s="12">
        <v>0</v>
      </c>
      <c r="I37" s="13">
        <f t="shared" si="7"/>
        <v>279.74</v>
      </c>
      <c r="J37" s="31"/>
    </row>
    <row r="38" spans="2:10" ht="14.25" customHeight="1" x14ac:dyDescent="0.15">
      <c r="B38" s="9"/>
      <c r="C38" s="10" t="s">
        <v>39</v>
      </c>
      <c r="D38" s="11">
        <v>184.99</v>
      </c>
      <c r="E38" s="12">
        <v>-25.31</v>
      </c>
      <c r="F38" s="11">
        <f>D38+E38</f>
        <v>159.68</v>
      </c>
      <c r="G38" s="12">
        <v>22.4</v>
      </c>
      <c r="H38" s="12">
        <v>22.4</v>
      </c>
      <c r="I38" s="13">
        <f t="shared" si="7"/>
        <v>137.28</v>
      </c>
      <c r="J38" s="31"/>
    </row>
    <row r="39" spans="2:10" ht="14.25" customHeight="1" x14ac:dyDescent="0.15">
      <c r="B39" s="51" t="s">
        <v>40</v>
      </c>
      <c r="C39" s="52"/>
      <c r="D39" s="20">
        <f t="shared" ref="D39:I39" si="9">SUM(D40:D48)</f>
        <v>486.9</v>
      </c>
      <c r="E39" s="20">
        <f t="shared" si="9"/>
        <v>0</v>
      </c>
      <c r="F39" s="20">
        <f t="shared" si="9"/>
        <v>486.9</v>
      </c>
      <c r="G39" s="20">
        <f t="shared" si="9"/>
        <v>0</v>
      </c>
      <c r="H39" s="20">
        <f t="shared" si="9"/>
        <v>0</v>
      </c>
      <c r="I39" s="21">
        <f t="shared" si="9"/>
        <v>486.9</v>
      </c>
      <c r="J39" s="31"/>
    </row>
    <row r="40" spans="2:10" ht="14.25" customHeight="1" x14ac:dyDescent="0.15">
      <c r="B40" s="9"/>
      <c r="C40" s="10" t="s">
        <v>41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  <c r="J40" s="31"/>
    </row>
    <row r="41" spans="2:10" ht="14.25" customHeight="1" x14ac:dyDescent="0.15">
      <c r="B41" s="9"/>
      <c r="C41" s="10" t="s">
        <v>42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  <c r="J41" s="31"/>
    </row>
    <row r="42" spans="2:10" ht="14.25" customHeight="1" x14ac:dyDescent="0.15">
      <c r="B42" s="9"/>
      <c r="C42" s="10" t="s">
        <v>43</v>
      </c>
      <c r="D42" s="12">
        <v>486.9</v>
      </c>
      <c r="E42" s="12">
        <v>0</v>
      </c>
      <c r="F42" s="12">
        <f t="shared" si="10"/>
        <v>486.9</v>
      </c>
      <c r="G42" s="12">
        <v>0</v>
      </c>
      <c r="H42" s="12">
        <v>0</v>
      </c>
      <c r="I42" s="13">
        <f t="shared" si="11"/>
        <v>486.9</v>
      </c>
      <c r="J42" s="31"/>
    </row>
    <row r="43" spans="2:10" ht="14.25" customHeight="1" x14ac:dyDescent="0.15">
      <c r="B43" s="9"/>
      <c r="C43" s="33" t="s">
        <v>44</v>
      </c>
      <c r="D43" s="12">
        <v>0</v>
      </c>
      <c r="E43" s="12">
        <v>0</v>
      </c>
      <c r="F43" s="12">
        <f t="shared" si="10"/>
        <v>0</v>
      </c>
      <c r="G43" s="12">
        <v>0</v>
      </c>
      <c r="H43" s="12">
        <v>0</v>
      </c>
      <c r="I43" s="13">
        <f t="shared" si="11"/>
        <v>0</v>
      </c>
      <c r="J43" s="31"/>
    </row>
    <row r="44" spans="2:10" ht="14.25" customHeight="1" x14ac:dyDescent="0.15">
      <c r="B44" s="9"/>
      <c r="C44" s="10" t="s">
        <v>45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  <c r="J44" s="31"/>
    </row>
    <row r="45" spans="2:10" ht="14.25" customHeight="1" x14ac:dyDescent="0.15">
      <c r="B45" s="9"/>
      <c r="C45" s="10" t="s">
        <v>46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  <c r="J45" s="31"/>
    </row>
    <row r="46" spans="2:10" ht="14.25" customHeight="1" x14ac:dyDescent="0.15">
      <c r="B46" s="9"/>
      <c r="C46" s="10" t="s">
        <v>47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  <c r="J46" s="31"/>
    </row>
    <row r="47" spans="2:10" ht="14.25" customHeight="1" x14ac:dyDescent="0.15">
      <c r="B47" s="9"/>
      <c r="C47" s="10" t="s">
        <v>48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  <c r="J47" s="31"/>
    </row>
    <row r="48" spans="2:10" ht="14.25" customHeight="1" x14ac:dyDescent="0.15">
      <c r="B48" s="9"/>
      <c r="C48" s="10" t="s">
        <v>49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  <c r="J48" s="31"/>
    </row>
    <row r="49" spans="2:15" ht="14.25" customHeight="1" x14ac:dyDescent="0.15">
      <c r="B49" s="51" t="s">
        <v>50</v>
      </c>
      <c r="C49" s="52"/>
      <c r="D49" s="20">
        <f t="shared" ref="D49:I49" si="12">SUM(D50:D58)</f>
        <v>114.4</v>
      </c>
      <c r="E49" s="20">
        <f>SUM(E50:E58)</f>
        <v>0</v>
      </c>
      <c r="F49" s="20">
        <f t="shared" si="12"/>
        <v>114.4</v>
      </c>
      <c r="G49" s="20">
        <f t="shared" si="12"/>
        <v>0</v>
      </c>
      <c r="H49" s="20">
        <f>SUM(H50:H58)</f>
        <v>0</v>
      </c>
      <c r="I49" s="21">
        <f t="shared" si="12"/>
        <v>114.4</v>
      </c>
      <c r="J49" s="31"/>
      <c r="K49" s="15"/>
      <c r="L49" s="22"/>
      <c r="N49" s="1">
        <f>+SUM(N50:N58)</f>
        <v>1096.1000000000001</v>
      </c>
    </row>
    <row r="50" spans="2:15" ht="14.25" customHeight="1" x14ac:dyDescent="0.15">
      <c r="B50" s="9"/>
      <c r="C50" s="10" t="s">
        <v>51</v>
      </c>
      <c r="D50" s="12">
        <v>0</v>
      </c>
      <c r="E50" s="12">
        <v>0</v>
      </c>
      <c r="F50" s="11">
        <f t="shared" ref="F50:F58" si="13">D50+E50</f>
        <v>0</v>
      </c>
      <c r="G50" s="23">
        <v>0</v>
      </c>
      <c r="H50" s="23">
        <v>0</v>
      </c>
      <c r="I50" s="13">
        <f t="shared" ref="I50:I58" si="14">F50-G50</f>
        <v>0</v>
      </c>
      <c r="J50" s="31"/>
      <c r="N50" s="1">
        <v>1009.2</v>
      </c>
      <c r="O50" s="22">
        <f t="shared" ref="O50:O58" si="15">+N50-H50</f>
        <v>1009.2</v>
      </c>
    </row>
    <row r="51" spans="2:15" ht="14.25" customHeight="1" x14ac:dyDescent="0.15">
      <c r="B51" s="9"/>
      <c r="C51" s="10" t="s">
        <v>52</v>
      </c>
      <c r="D51" s="12">
        <v>0</v>
      </c>
      <c r="E51" s="12">
        <v>0</v>
      </c>
      <c r="F51" s="11">
        <f t="shared" si="13"/>
        <v>0</v>
      </c>
      <c r="G51" s="23">
        <v>0</v>
      </c>
      <c r="H51" s="23">
        <v>0</v>
      </c>
      <c r="I51" s="13">
        <f t="shared" si="14"/>
        <v>0</v>
      </c>
      <c r="J51" s="31"/>
      <c r="N51" s="1">
        <v>19.2</v>
      </c>
      <c r="O51" s="22">
        <f t="shared" si="15"/>
        <v>19.2</v>
      </c>
    </row>
    <row r="52" spans="2:15" ht="14.25" customHeight="1" x14ac:dyDescent="0.15">
      <c r="B52" s="9"/>
      <c r="C52" s="10" t="s">
        <v>53</v>
      </c>
      <c r="D52" s="12">
        <v>0</v>
      </c>
      <c r="E52" s="12">
        <v>0</v>
      </c>
      <c r="F52" s="11">
        <f t="shared" si="13"/>
        <v>0</v>
      </c>
      <c r="G52" s="23">
        <v>0</v>
      </c>
      <c r="H52" s="23">
        <v>0</v>
      </c>
      <c r="I52" s="13">
        <f t="shared" si="14"/>
        <v>0</v>
      </c>
      <c r="J52" s="31"/>
      <c r="K52" s="15"/>
      <c r="N52" s="1">
        <v>5.6</v>
      </c>
      <c r="O52" s="22">
        <f t="shared" si="15"/>
        <v>5.6</v>
      </c>
    </row>
    <row r="53" spans="2:15" ht="14.25" customHeight="1" x14ac:dyDescent="0.15">
      <c r="B53" s="9"/>
      <c r="C53" s="10" t="s">
        <v>54</v>
      </c>
      <c r="D53" s="12">
        <v>0</v>
      </c>
      <c r="E53" s="12">
        <v>0</v>
      </c>
      <c r="F53" s="11">
        <f>D53+E53</f>
        <v>0</v>
      </c>
      <c r="G53" s="23">
        <v>0</v>
      </c>
      <c r="H53" s="23">
        <v>0</v>
      </c>
      <c r="I53" s="13">
        <f t="shared" si="14"/>
        <v>0</v>
      </c>
      <c r="J53" s="31"/>
      <c r="O53" s="22">
        <f t="shared" si="15"/>
        <v>0</v>
      </c>
    </row>
    <row r="54" spans="2:15" ht="14.25" customHeight="1" x14ac:dyDescent="0.15">
      <c r="B54" s="9"/>
      <c r="C54" s="10" t="s">
        <v>55</v>
      </c>
      <c r="D54" s="12">
        <v>114.4</v>
      </c>
      <c r="E54" s="12">
        <v>0</v>
      </c>
      <c r="F54" s="11">
        <f>D54+E54</f>
        <v>114.4</v>
      </c>
      <c r="G54" s="23">
        <v>0</v>
      </c>
      <c r="H54" s="23">
        <v>0</v>
      </c>
      <c r="I54" s="13">
        <f t="shared" si="14"/>
        <v>114.4</v>
      </c>
      <c r="J54" s="31"/>
      <c r="O54" s="22">
        <f t="shared" si="15"/>
        <v>0</v>
      </c>
    </row>
    <row r="55" spans="2:15" ht="14.25" customHeight="1" x14ac:dyDescent="0.15">
      <c r="B55" s="9"/>
      <c r="C55" s="10" t="s">
        <v>56</v>
      </c>
      <c r="D55" s="12">
        <v>0</v>
      </c>
      <c r="E55" s="12">
        <v>0</v>
      </c>
      <c r="F55" s="11">
        <f t="shared" si="13"/>
        <v>0</v>
      </c>
      <c r="G55" s="23">
        <v>0</v>
      </c>
      <c r="H55" s="23">
        <v>0</v>
      </c>
      <c r="I55" s="13">
        <f t="shared" si="14"/>
        <v>0</v>
      </c>
      <c r="J55" s="31"/>
      <c r="N55" s="1">
        <v>55.2</v>
      </c>
      <c r="O55" s="22">
        <f t="shared" si="15"/>
        <v>55.2</v>
      </c>
    </row>
    <row r="56" spans="2:15" ht="14.25" customHeight="1" x14ac:dyDescent="0.15">
      <c r="B56" s="9"/>
      <c r="C56" s="10" t="s">
        <v>57</v>
      </c>
      <c r="D56" s="12">
        <v>0</v>
      </c>
      <c r="E56" s="12">
        <v>0</v>
      </c>
      <c r="F56" s="11">
        <f t="shared" si="13"/>
        <v>0</v>
      </c>
      <c r="G56" s="23">
        <v>0</v>
      </c>
      <c r="H56" s="23">
        <v>0</v>
      </c>
      <c r="I56" s="13">
        <f t="shared" si="14"/>
        <v>0</v>
      </c>
      <c r="J56" s="31"/>
      <c r="O56" s="22">
        <f t="shared" si="15"/>
        <v>0</v>
      </c>
    </row>
    <row r="57" spans="2:15" ht="14.25" customHeight="1" x14ac:dyDescent="0.15">
      <c r="B57" s="9"/>
      <c r="C57" s="10" t="s">
        <v>58</v>
      </c>
      <c r="D57" s="12">
        <v>0</v>
      </c>
      <c r="E57" s="12">
        <v>0</v>
      </c>
      <c r="F57" s="11">
        <f t="shared" si="13"/>
        <v>0</v>
      </c>
      <c r="G57" s="23">
        <v>0</v>
      </c>
      <c r="H57" s="23">
        <v>0</v>
      </c>
      <c r="I57" s="13">
        <f t="shared" si="14"/>
        <v>0</v>
      </c>
      <c r="J57" s="31"/>
      <c r="O57" s="22">
        <f t="shared" si="15"/>
        <v>0</v>
      </c>
    </row>
    <row r="58" spans="2:15" ht="14.25" customHeight="1" x14ac:dyDescent="0.15">
      <c r="B58" s="9"/>
      <c r="C58" s="10" t="s">
        <v>59</v>
      </c>
      <c r="D58" s="12">
        <v>0</v>
      </c>
      <c r="E58" s="12">
        <v>0</v>
      </c>
      <c r="F58" s="11">
        <f t="shared" si="13"/>
        <v>0</v>
      </c>
      <c r="G58" s="23">
        <v>0</v>
      </c>
      <c r="H58" s="23">
        <v>0</v>
      </c>
      <c r="I58" s="13">
        <f t="shared" si="14"/>
        <v>0</v>
      </c>
      <c r="J58" s="31"/>
      <c r="N58" s="1">
        <v>6.9</v>
      </c>
      <c r="O58" s="22">
        <f t="shared" si="15"/>
        <v>6.9</v>
      </c>
    </row>
    <row r="59" spans="2:15" ht="14.25" customHeight="1" x14ac:dyDescent="0.15">
      <c r="B59" s="51" t="s">
        <v>60</v>
      </c>
      <c r="C59" s="52"/>
      <c r="D59" s="20">
        <f t="shared" ref="D59:I59" si="16">SUM(D60:D62)</f>
        <v>0</v>
      </c>
      <c r="E59" s="20">
        <f t="shared" si="16"/>
        <v>0</v>
      </c>
      <c r="F59" s="20">
        <f t="shared" si="16"/>
        <v>0</v>
      </c>
      <c r="G59" s="20">
        <f t="shared" si="16"/>
        <v>0</v>
      </c>
      <c r="H59" s="20">
        <f>SUM(H60:H62)</f>
        <v>0</v>
      </c>
      <c r="I59" s="21">
        <f t="shared" si="16"/>
        <v>0</v>
      </c>
      <c r="J59" s="31"/>
    </row>
    <row r="60" spans="2:15" ht="14.25" customHeight="1" x14ac:dyDescent="0.15">
      <c r="B60" s="9"/>
      <c r="C60" s="10" t="s">
        <v>61</v>
      </c>
      <c r="D60" s="12">
        <v>0</v>
      </c>
      <c r="E60" s="12">
        <v>0</v>
      </c>
      <c r="F60" s="12">
        <f>D60+E60</f>
        <v>0</v>
      </c>
      <c r="G60" s="12"/>
      <c r="H60" s="20">
        <v>0</v>
      </c>
      <c r="I60" s="13">
        <f>F60-G60</f>
        <v>0</v>
      </c>
      <c r="J60" s="31"/>
    </row>
    <row r="61" spans="2:15" ht="14.25" customHeight="1" x14ac:dyDescent="0.15">
      <c r="B61" s="9"/>
      <c r="C61" s="10" t="s">
        <v>62</v>
      </c>
      <c r="D61" s="12">
        <v>0</v>
      </c>
      <c r="E61" s="12">
        <v>0</v>
      </c>
      <c r="F61" s="12">
        <f>D61+E61</f>
        <v>0</v>
      </c>
      <c r="G61" s="12"/>
      <c r="H61" s="20">
        <v>0</v>
      </c>
      <c r="I61" s="13">
        <f>F61-G61</f>
        <v>0</v>
      </c>
      <c r="J61" s="31"/>
    </row>
    <row r="62" spans="2:15" ht="14.25" customHeight="1" x14ac:dyDescent="0.15">
      <c r="B62" s="9"/>
      <c r="C62" s="10" t="s">
        <v>63</v>
      </c>
      <c r="D62" s="12">
        <v>0</v>
      </c>
      <c r="E62" s="12">
        <v>0</v>
      </c>
      <c r="F62" s="12">
        <f>D62+E62</f>
        <v>0</v>
      </c>
      <c r="G62" s="12">
        <v>0</v>
      </c>
      <c r="H62" s="20">
        <v>0</v>
      </c>
      <c r="I62" s="13">
        <f>F62-G62</f>
        <v>0</v>
      </c>
      <c r="J62" s="31"/>
    </row>
    <row r="63" spans="2:15" ht="14.25" customHeight="1" x14ac:dyDescent="0.15">
      <c r="B63" s="51" t="s">
        <v>64</v>
      </c>
      <c r="C63" s="52"/>
      <c r="D63" s="20">
        <f t="shared" ref="D63:I63" si="17">SUM(D64:D70)</f>
        <v>0</v>
      </c>
      <c r="E63" s="20">
        <f t="shared" si="17"/>
        <v>0</v>
      </c>
      <c r="F63" s="20">
        <f t="shared" si="17"/>
        <v>0</v>
      </c>
      <c r="G63" s="20">
        <f t="shared" si="17"/>
        <v>0</v>
      </c>
      <c r="H63" s="20">
        <f>SUM(H64:H70)</f>
        <v>0</v>
      </c>
      <c r="I63" s="21">
        <f t="shared" si="17"/>
        <v>0</v>
      </c>
      <c r="J63" s="31"/>
    </row>
    <row r="64" spans="2:15" ht="14.25" customHeight="1" x14ac:dyDescent="0.15">
      <c r="B64" s="9"/>
      <c r="C64" s="10" t="s">
        <v>65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  <c r="J64" s="31"/>
    </row>
    <row r="65" spans="2:11" ht="14.25" customHeight="1" x14ac:dyDescent="0.15">
      <c r="B65" s="9"/>
      <c r="C65" s="10" t="s">
        <v>66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J65" s="31"/>
      <c r="K65" s="24"/>
    </row>
    <row r="66" spans="2:11" ht="14.25" customHeight="1" x14ac:dyDescent="0.15">
      <c r="B66" s="9"/>
      <c r="C66" s="10" t="s">
        <v>67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  <c r="J66" s="31"/>
    </row>
    <row r="67" spans="2:11" ht="14.25" customHeight="1" x14ac:dyDescent="0.15">
      <c r="B67" s="9"/>
      <c r="C67" s="10" t="s">
        <v>68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  <c r="J67" s="31"/>
    </row>
    <row r="68" spans="2:11" ht="14.25" customHeight="1" x14ac:dyDescent="0.15">
      <c r="B68" s="9"/>
      <c r="C68" s="10" t="s">
        <v>69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  <c r="J68" s="31"/>
    </row>
    <row r="69" spans="2:11" ht="14.25" customHeight="1" x14ac:dyDescent="0.15">
      <c r="B69" s="9"/>
      <c r="C69" s="10" t="s">
        <v>70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  <c r="J69" s="31"/>
    </row>
    <row r="70" spans="2:11" ht="14.25" customHeight="1" x14ac:dyDescent="0.15">
      <c r="B70" s="9"/>
      <c r="C70" s="10" t="s">
        <v>71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  <c r="J70" s="31"/>
    </row>
    <row r="71" spans="2:11" ht="14.25" customHeight="1" x14ac:dyDescent="0.15">
      <c r="B71" s="51" t="s">
        <v>72</v>
      </c>
      <c r="C71" s="52"/>
      <c r="D71" s="20">
        <f t="shared" ref="D71:I71" si="20">SUM(D72:D74)</f>
        <v>0</v>
      </c>
      <c r="E71" s="20">
        <f t="shared" si="20"/>
        <v>0</v>
      </c>
      <c r="F71" s="20">
        <f t="shared" si="20"/>
        <v>0</v>
      </c>
      <c r="G71" s="20">
        <f t="shared" si="20"/>
        <v>0</v>
      </c>
      <c r="H71" s="20">
        <f>SUM(H72:H74)</f>
        <v>0</v>
      </c>
      <c r="I71" s="21">
        <f t="shared" si="20"/>
        <v>0</v>
      </c>
      <c r="J71" s="31"/>
    </row>
    <row r="72" spans="2:11" ht="14.25" customHeight="1" x14ac:dyDescent="0.15">
      <c r="B72" s="9"/>
      <c r="C72" s="10" t="s">
        <v>73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  <c r="J72" s="31"/>
    </row>
    <row r="73" spans="2:11" ht="14.25" customHeight="1" x14ac:dyDescent="0.15">
      <c r="B73" s="9"/>
      <c r="C73" s="10" t="s">
        <v>74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  <c r="J73" s="31"/>
    </row>
    <row r="74" spans="2:11" ht="14.25" customHeight="1" x14ac:dyDescent="0.15">
      <c r="B74" s="9"/>
      <c r="C74" s="10" t="s">
        <v>75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  <c r="J74" s="31"/>
    </row>
    <row r="75" spans="2:11" ht="14.25" customHeight="1" x14ac:dyDescent="0.15">
      <c r="B75" s="51" t="s">
        <v>76</v>
      </c>
      <c r="C75" s="52"/>
      <c r="D75" s="20">
        <f t="shared" ref="D75:I75" si="21">SUM(D76:D82)</f>
        <v>0</v>
      </c>
      <c r="E75" s="12">
        <v>0</v>
      </c>
      <c r="F75" s="20">
        <f t="shared" si="21"/>
        <v>0</v>
      </c>
      <c r="G75" s="20">
        <f t="shared" si="21"/>
        <v>0</v>
      </c>
      <c r="H75" s="20">
        <f>SUM(H76:H82)</f>
        <v>0</v>
      </c>
      <c r="I75" s="21">
        <f t="shared" si="21"/>
        <v>0</v>
      </c>
      <c r="J75" s="31"/>
    </row>
    <row r="76" spans="2:11" ht="14.25" customHeight="1" x14ac:dyDescent="0.15">
      <c r="B76" s="9"/>
      <c r="C76" s="10" t="s">
        <v>77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  <c r="J76" s="31"/>
    </row>
    <row r="77" spans="2:11" ht="14.25" customHeight="1" x14ac:dyDescent="0.15">
      <c r="B77" s="9"/>
      <c r="C77" s="10" t="s">
        <v>78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  <c r="J77" s="31"/>
    </row>
    <row r="78" spans="2:11" ht="14.25" customHeight="1" x14ac:dyDescent="0.15">
      <c r="B78" s="9"/>
      <c r="C78" s="10" t="s">
        <v>79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  <c r="J78" s="31"/>
    </row>
    <row r="79" spans="2:11" ht="14.25" customHeight="1" x14ac:dyDescent="0.15">
      <c r="B79" s="9"/>
      <c r="C79" s="10" t="s">
        <v>80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  <c r="J79" s="31"/>
    </row>
    <row r="80" spans="2:11" ht="14.25" customHeight="1" x14ac:dyDescent="0.15">
      <c r="B80" s="9"/>
      <c r="C80" s="10" t="s">
        <v>81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  <c r="J80" s="31"/>
    </row>
    <row r="81" spans="2:13" ht="14.25" customHeight="1" x14ac:dyDescent="0.15">
      <c r="B81" s="9"/>
      <c r="C81" s="10" t="s">
        <v>82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  <c r="J81" s="31"/>
    </row>
    <row r="82" spans="2:13" ht="14.25" customHeight="1" thickBot="1" x14ac:dyDescent="0.25">
      <c r="B82" s="9"/>
      <c r="C82" s="10" t="s">
        <v>83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J82" s="31"/>
      <c r="K82" s="25"/>
      <c r="M82" s="22"/>
    </row>
    <row r="83" spans="2:13" ht="14.25" customHeight="1" thickBot="1" x14ac:dyDescent="0.25">
      <c r="B83" s="26"/>
      <c r="C83" s="27" t="s">
        <v>84</v>
      </c>
      <c r="D83" s="28">
        <f t="shared" ref="D83:I83" si="24">D11+D19+D29+D39+D49+D59+D63+D71+D75</f>
        <v>112129.43</v>
      </c>
      <c r="E83" s="28">
        <f t="shared" si="24"/>
        <v>-27.940000000000069</v>
      </c>
      <c r="F83" s="28">
        <f>F11+F19+F29+F39+F49+F59+F63+F71+F75</f>
        <v>102541.68999999999</v>
      </c>
      <c r="G83" s="28">
        <f t="shared" si="24"/>
        <v>23996.010000000002</v>
      </c>
      <c r="H83" s="28">
        <f>H11+H19+H29+H39+H49+H59+H63+H71+H75</f>
        <v>23996.010000000002</v>
      </c>
      <c r="I83" s="28">
        <f t="shared" si="24"/>
        <v>78545.679999999978</v>
      </c>
      <c r="J83" s="31"/>
      <c r="K83" s="29"/>
    </row>
    <row r="84" spans="2:13" ht="10.5" customHeight="1" x14ac:dyDescent="0.15">
      <c r="J84" s="31"/>
    </row>
    <row r="85" spans="2:13" x14ac:dyDescent="0.15">
      <c r="B85" s="31"/>
      <c r="C85" s="31"/>
      <c r="D85" s="31"/>
      <c r="E85" s="31"/>
      <c r="F85" s="31"/>
      <c r="G85" s="31"/>
      <c r="H85" s="31"/>
      <c r="I85" s="31"/>
      <c r="J85" s="31"/>
      <c r="L85" s="22"/>
    </row>
    <row r="86" spans="2:13" x14ac:dyDescent="0.15">
      <c r="B86" s="31"/>
      <c r="C86" s="31"/>
      <c r="D86" s="62"/>
      <c r="E86" s="62"/>
      <c r="F86" s="31"/>
      <c r="G86" s="31"/>
      <c r="H86" s="63"/>
      <c r="I86" s="31"/>
      <c r="J86" s="31"/>
      <c r="K86" s="22"/>
    </row>
    <row r="87" spans="2:13" x14ac:dyDescent="0.15">
      <c r="B87" s="31"/>
      <c r="C87" s="31"/>
      <c r="D87" s="31"/>
      <c r="E87" s="31"/>
      <c r="F87" s="31"/>
      <c r="G87" s="31"/>
      <c r="H87" s="62"/>
      <c r="I87" s="31"/>
      <c r="J87" s="31"/>
    </row>
    <row r="88" spans="2:13" x14ac:dyDescent="0.15">
      <c r="B88" s="31"/>
      <c r="C88" s="31"/>
      <c r="D88" s="31"/>
      <c r="E88" s="31"/>
      <c r="F88" s="31"/>
      <c r="G88" s="31"/>
      <c r="H88" s="31"/>
      <c r="I88" s="31"/>
      <c r="J88" s="31"/>
    </row>
    <row r="89" spans="2:13" x14ac:dyDescent="0.15">
      <c r="B89" s="31"/>
      <c r="C89" s="31"/>
      <c r="D89" s="31"/>
      <c r="E89" s="64"/>
      <c r="F89" s="31"/>
      <c r="G89" s="31"/>
      <c r="H89" s="31"/>
      <c r="I89" s="31"/>
      <c r="J89" s="31"/>
    </row>
    <row r="90" spans="2:13" x14ac:dyDescent="0.15">
      <c r="B90" s="31"/>
      <c r="C90" s="31"/>
      <c r="D90" s="31"/>
      <c r="E90" s="64"/>
      <c r="F90" s="31"/>
      <c r="G90" s="31"/>
      <c r="H90" s="31"/>
      <c r="I90" s="31"/>
      <c r="J90" s="31"/>
    </row>
    <row r="91" spans="2:13" x14ac:dyDescent="0.15">
      <c r="B91" s="31"/>
      <c r="C91" s="31"/>
      <c r="D91" s="31"/>
      <c r="E91" s="64"/>
      <c r="F91" s="31"/>
      <c r="G91" s="31"/>
      <c r="H91" s="31"/>
      <c r="I91" s="31"/>
      <c r="J91" s="31"/>
    </row>
    <row r="92" spans="2:13" x14ac:dyDescent="0.15">
      <c r="B92" s="31"/>
      <c r="C92" s="31"/>
      <c r="D92" s="31"/>
      <c r="E92" s="64"/>
      <c r="F92" s="64"/>
      <c r="G92" s="31"/>
      <c r="H92" s="31"/>
      <c r="I92" s="31"/>
      <c r="J92" s="31"/>
    </row>
    <row r="93" spans="2:13" x14ac:dyDescent="0.15">
      <c r="E93" s="30"/>
      <c r="F93" s="30"/>
    </row>
    <row r="94" spans="2:13" x14ac:dyDescent="0.15">
      <c r="E94" s="30"/>
      <c r="F94" s="30"/>
    </row>
    <row r="95" spans="2:13" x14ac:dyDescent="0.15">
      <c r="E95" s="30"/>
      <c r="F95" s="30"/>
    </row>
    <row r="96" spans="2:13" x14ac:dyDescent="0.15">
      <c r="F96" s="30"/>
    </row>
  </sheetData>
  <mergeCells count="17">
    <mergeCell ref="B71:C71"/>
    <mergeCell ref="B75:C75"/>
    <mergeCell ref="B2:I2"/>
    <mergeCell ref="B8:C10"/>
    <mergeCell ref="D8:H8"/>
    <mergeCell ref="I8:I9"/>
    <mergeCell ref="B11:C11"/>
    <mergeCell ref="B19:C19"/>
    <mergeCell ref="B29:C29"/>
    <mergeCell ref="B39:C39"/>
    <mergeCell ref="B49:C49"/>
    <mergeCell ref="B59:C59"/>
    <mergeCell ref="B63:C63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2020-02-05T21:32:52Z</cp:lastPrinted>
  <dcterms:created xsi:type="dcterms:W3CDTF">2019-10-23T17:11:57Z</dcterms:created>
  <dcterms:modified xsi:type="dcterms:W3CDTF">2022-05-19T16:06:30Z</dcterms:modified>
</cp:coreProperties>
</file>